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ll\OneDrive\Plocha\"/>
    </mc:Choice>
  </mc:AlternateContent>
  <xr:revisionPtr revIDLastSave="0" documentId="8_{05FA92D3-1FFF-4CD8-A1B5-246D04993C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 podrobně" sheetId="1" r:id="rId1"/>
    <sheet name="2025 zkrácený" sheetId="4" r:id="rId2"/>
    <sheet name="výhled 26-27" sheetId="5" r:id="rId3"/>
    <sheet name="List2" sheetId="2" r:id="rId4"/>
    <sheet name="List3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0" i="1" l="1"/>
  <c r="B10" i="4"/>
  <c r="D10" i="1"/>
  <c r="B13" i="4" l="1"/>
  <c r="B11" i="4"/>
  <c r="B9" i="4"/>
  <c r="B8" i="4"/>
  <c r="D8" i="4" s="1"/>
  <c r="B7" i="4"/>
  <c r="B6" i="4"/>
  <c r="D33" i="1" l="1"/>
  <c r="D40" i="1"/>
  <c r="C15" i="5" l="1"/>
  <c r="C17" i="5" s="1"/>
  <c r="B15" i="5"/>
  <c r="B17" i="5" s="1"/>
  <c r="C14" i="4"/>
  <c r="D13" i="4"/>
  <c r="D12" i="4"/>
  <c r="D11" i="4"/>
  <c r="D9" i="4"/>
  <c r="D7" i="4"/>
  <c r="C9" i="5" l="1"/>
  <c r="B9" i="5"/>
  <c r="D49" i="1"/>
  <c r="D51" i="1"/>
  <c r="D48" i="1"/>
  <c r="C52" i="1"/>
  <c r="B52" i="1"/>
  <c r="B20" i="4" s="1"/>
  <c r="C47" i="1"/>
  <c r="B47" i="1"/>
  <c r="B19" i="4" s="1"/>
  <c r="D19" i="4" s="1"/>
  <c r="D45" i="1"/>
  <c r="D46" i="1"/>
  <c r="D44" i="1"/>
  <c r="D34" i="1"/>
  <c r="D35" i="1"/>
  <c r="D36" i="1"/>
  <c r="D37" i="1"/>
  <c r="D38" i="1"/>
  <c r="D39" i="1"/>
  <c r="D41" i="1"/>
  <c r="D42" i="1"/>
  <c r="D32" i="1"/>
  <c r="C43" i="1"/>
  <c r="B43" i="1"/>
  <c r="B18" i="4" s="1"/>
  <c r="D18" i="4" s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17" i="1"/>
  <c r="C31" i="1"/>
  <c r="B31" i="1"/>
  <c r="B17" i="4" s="1"/>
  <c r="C14" i="1"/>
  <c r="D7" i="1"/>
  <c r="D8" i="1"/>
  <c r="D9" i="1"/>
  <c r="D11" i="1"/>
  <c r="D13" i="1"/>
  <c r="D17" i="4" l="1"/>
  <c r="D20" i="4"/>
  <c r="C21" i="4"/>
  <c r="C23" i="4" s="1"/>
  <c r="B21" i="4"/>
  <c r="C53" i="1"/>
  <c r="C55" i="1" s="1"/>
  <c r="B53" i="1"/>
  <c r="D52" i="1"/>
  <c r="D47" i="1"/>
  <c r="D43" i="1"/>
  <c r="D31" i="1"/>
  <c r="D21" i="4" l="1"/>
  <c r="B14" i="4"/>
  <c r="B23" i="4" s="1"/>
  <c r="D53" i="1"/>
  <c r="D6" i="4" l="1"/>
  <c r="D14" i="4" s="1"/>
  <c r="D6" i="1"/>
  <c r="D14" i="1" s="1"/>
  <c r="D55" i="1" s="1"/>
  <c r="D23" i="4" l="1"/>
  <c r="B14" i="1"/>
  <c r="B55" i="1" s="1"/>
</calcChain>
</file>

<file path=xl/sharedStrings.xml><?xml version="1.0" encoding="utf-8"?>
<sst xmlns="http://schemas.openxmlformats.org/spreadsheetml/2006/main" count="98" uniqueCount="64">
  <si>
    <t>Příjem</t>
  </si>
  <si>
    <t>Celkem</t>
  </si>
  <si>
    <t>obec Lázně Libverda</t>
  </si>
  <si>
    <t>Rozpočet celkem</t>
  </si>
  <si>
    <t>Celkem příjem</t>
  </si>
  <si>
    <t>strávníci cizí</t>
  </si>
  <si>
    <t>hlavní činnost</t>
  </si>
  <si>
    <t>hospodářská činnost</t>
  </si>
  <si>
    <t>dary přijaté</t>
  </si>
  <si>
    <t>potraviny</t>
  </si>
  <si>
    <t>nádobí, kuchňské vybavení</t>
  </si>
  <si>
    <t>čistící a úklidové prostředky</t>
  </si>
  <si>
    <t>kancelářské potřeby</t>
  </si>
  <si>
    <t>PHM sekačka</t>
  </si>
  <si>
    <t>elektřina</t>
  </si>
  <si>
    <t>plyn</t>
  </si>
  <si>
    <t>cestovné</t>
  </si>
  <si>
    <t>Celkem materiál a energie</t>
  </si>
  <si>
    <t>reprezentace</t>
  </si>
  <si>
    <t>telefon, internet</t>
  </si>
  <si>
    <t>poštovné</t>
  </si>
  <si>
    <t>školení</t>
  </si>
  <si>
    <t>zpracování mezd, účetnictví</t>
  </si>
  <si>
    <t>programy, služby SW</t>
  </si>
  <si>
    <t>Celkem služby</t>
  </si>
  <si>
    <t>školné</t>
  </si>
  <si>
    <t>bankovní úrok</t>
  </si>
  <si>
    <t>Výdej</t>
  </si>
  <si>
    <t>Celkem provozní náklady</t>
  </si>
  <si>
    <t>Celkem výdaje</t>
  </si>
  <si>
    <t>Celkem osobní náklady</t>
  </si>
  <si>
    <t>vodné</t>
  </si>
  <si>
    <t>Liberecký kraj (včetně ONIV)</t>
  </si>
  <si>
    <t>příspěvek zřizovatele</t>
  </si>
  <si>
    <t>příspěvek Lbc kraj</t>
  </si>
  <si>
    <t>služby</t>
  </si>
  <si>
    <t>provozní náklady</t>
  </si>
  <si>
    <t>osobní náklady</t>
  </si>
  <si>
    <t>materiál a energie</t>
  </si>
  <si>
    <t>ostatní výnosy</t>
  </si>
  <si>
    <t>operativní evidence do limitu 3000</t>
  </si>
  <si>
    <t>učební pomůcky, hračky</t>
  </si>
  <si>
    <t>energie cizí strávníci</t>
  </si>
  <si>
    <t>Výsledek hospodaření</t>
  </si>
  <si>
    <t>opravy, údržba</t>
  </si>
  <si>
    <t>svoz odpadu</t>
  </si>
  <si>
    <t>ostatní</t>
  </si>
  <si>
    <t>poplatek bance</t>
  </si>
  <si>
    <t>pojištění</t>
  </si>
  <si>
    <t xml:space="preserve">Sestavil: Bc. Martina Melková, ředitelka mš </t>
  </si>
  <si>
    <t>Schválil: Bc. Martina Melková, ředitelka mš</t>
  </si>
  <si>
    <t>materiál, energie, služby</t>
  </si>
  <si>
    <t>stravné vlastní</t>
  </si>
  <si>
    <t>DDHM do 40 tisíc</t>
  </si>
  <si>
    <t>stravné vlasní</t>
  </si>
  <si>
    <t>platy - dotace kraj</t>
  </si>
  <si>
    <t>odvody - dotace kraj</t>
  </si>
  <si>
    <t>FKSP, zákonné pojištění- dotace kraj</t>
  </si>
  <si>
    <t>nekrytý IF</t>
  </si>
  <si>
    <t>odpisy</t>
  </si>
  <si>
    <t>ONIV - kraj</t>
  </si>
  <si>
    <t>Rozpočet pro rok 2026 - Mateřská škola Lázně Libverda</t>
  </si>
  <si>
    <t>V Lázních Libverda 20.11.2025</t>
  </si>
  <si>
    <t>Výhled pro roky 2027-2028   Mateřská škola Lázně Libverda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</si>
</sst>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5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  <xf numFmtId="0" fontId="0" fillId="4" borderId="0" xfId="0" applyFill="1"/>
    <xf numFmtId="0" fontId="2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4" fontId="2" fillId="2" borderId="1" xfId="0" applyNumberFormat="1" applyFont="1" applyFill="1" applyBorder="1" applyAlignment="1">
      <alignment horizontal="center"/>
    </xf>
    <xf numFmtId="0" fontId="0" fillId="0" borderId="1" xfId="0" applyBorder="1"/>
    <xf numFmtId="4" fontId="2" fillId="4" borderId="0" xfId="0" applyNumberFormat="1" applyFont="1" applyFill="1" applyAlignment="1">
      <alignment horizontal="center"/>
    </xf>
    <xf numFmtId="0" fontId="3" fillId="5" borderId="1" xfId="0" applyFont="1" applyFill="1" applyBorder="1"/>
    <xf numFmtId="4" fontId="2" fillId="5" borderId="1" xfId="0" applyNumberFormat="1" applyFont="1" applyFill="1" applyBorder="1" applyAlignment="1">
      <alignment horizontal="center"/>
    </xf>
    <xf numFmtId="4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4" fontId="0" fillId="4" borderId="0" xfId="0" applyNumberFormat="1" applyFill="1" applyAlignment="1">
      <alignment horizontal="center"/>
    </xf>
    <xf numFmtId="164" fontId="0" fillId="0" borderId="1" xfId="0" applyNumberFormat="1" applyBorder="1"/>
    <xf numFmtId="164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61"/>
  <sheetViews>
    <sheetView tabSelected="1" zoomScaleNormal="100" workbookViewId="0">
      <selection activeCell="B7" sqref="B7"/>
    </sheetView>
  </sheetViews>
  <sheetFormatPr defaultRowHeight="15" x14ac:dyDescent="0.25"/>
  <cols>
    <col min="1" max="1" width="38.28515625" customWidth="1"/>
    <col min="2" max="3" width="21.42578125" customWidth="1"/>
    <col min="4" max="4" width="18.7109375" customWidth="1"/>
  </cols>
  <sheetData>
    <row r="2" spans="1:5" ht="21" x14ac:dyDescent="0.35">
      <c r="A2" s="23" t="s">
        <v>61</v>
      </c>
      <c r="B2" s="23"/>
      <c r="C2" s="23"/>
      <c r="D2" s="23"/>
    </row>
    <row r="3" spans="1:5" ht="21" x14ac:dyDescent="0.35">
      <c r="A3" s="1"/>
      <c r="B3" s="1"/>
      <c r="C3" s="1"/>
      <c r="D3" s="1"/>
    </row>
    <row r="4" spans="1:5" ht="21" x14ac:dyDescent="0.35">
      <c r="A4" s="1"/>
      <c r="B4" s="1"/>
      <c r="C4" s="1"/>
      <c r="D4" s="1"/>
    </row>
    <row r="5" spans="1:5" ht="18.75" x14ac:dyDescent="0.3">
      <c r="A5" s="4" t="s">
        <v>0</v>
      </c>
      <c r="B5" s="5" t="s">
        <v>6</v>
      </c>
      <c r="C5" s="5" t="s">
        <v>7</v>
      </c>
      <c r="D5" s="4" t="s">
        <v>1</v>
      </c>
    </row>
    <row r="6" spans="1:5" x14ac:dyDescent="0.25">
      <c r="A6" s="6" t="s">
        <v>2</v>
      </c>
      <c r="B6" s="7">
        <v>430000</v>
      </c>
      <c r="C6" s="7"/>
      <c r="D6" s="7">
        <f>SUM(B6:C6)</f>
        <v>430000</v>
      </c>
    </row>
    <row r="7" spans="1:5" x14ac:dyDescent="0.25">
      <c r="A7" s="6" t="s">
        <v>25</v>
      </c>
      <c r="B7" s="7">
        <v>35000</v>
      </c>
      <c r="C7" s="7"/>
      <c r="D7" s="7">
        <f t="shared" ref="D7:D13" si="0">SUM(B7:C7)</f>
        <v>35000</v>
      </c>
    </row>
    <row r="8" spans="1:5" x14ac:dyDescent="0.25">
      <c r="A8" s="6" t="s">
        <v>52</v>
      </c>
      <c r="B8" s="7">
        <v>210000</v>
      </c>
      <c r="C8" s="7"/>
      <c r="D8" s="7">
        <f t="shared" si="0"/>
        <v>210000</v>
      </c>
    </row>
    <row r="9" spans="1:5" x14ac:dyDescent="0.25">
      <c r="A9" s="6" t="s">
        <v>8</v>
      </c>
      <c r="B9" s="7">
        <v>0</v>
      </c>
      <c r="C9" s="7"/>
      <c r="D9" s="7">
        <f t="shared" si="0"/>
        <v>0</v>
      </c>
    </row>
    <row r="10" spans="1:5" x14ac:dyDescent="0.25">
      <c r="A10" s="6" t="s">
        <v>58</v>
      </c>
      <c r="B10" s="7">
        <v>120264</v>
      </c>
      <c r="C10" s="7"/>
      <c r="D10" s="7">
        <f t="shared" si="0"/>
        <v>120264</v>
      </c>
    </row>
    <row r="11" spans="1:5" x14ac:dyDescent="0.25">
      <c r="A11" s="6" t="s">
        <v>32</v>
      </c>
      <c r="B11" s="7">
        <v>2377000</v>
      </c>
      <c r="C11" s="7"/>
      <c r="D11" s="7">
        <f t="shared" si="0"/>
        <v>2377000</v>
      </c>
    </row>
    <row r="12" spans="1:5" x14ac:dyDescent="0.25">
      <c r="A12" s="6" t="s">
        <v>5</v>
      </c>
      <c r="B12" s="7"/>
      <c r="C12" s="7"/>
      <c r="D12" s="7">
        <v>0</v>
      </c>
    </row>
    <row r="13" spans="1:5" x14ac:dyDescent="0.25">
      <c r="A13" s="6" t="s">
        <v>26</v>
      </c>
      <c r="B13" s="7"/>
      <c r="C13" s="7"/>
      <c r="D13" s="7">
        <f t="shared" si="0"/>
        <v>0</v>
      </c>
    </row>
    <row r="14" spans="1:5" ht="18.75" x14ac:dyDescent="0.3">
      <c r="A14" s="4" t="s">
        <v>4</v>
      </c>
      <c r="B14" s="8">
        <f>SUM(B6:B13)</f>
        <v>3172264</v>
      </c>
      <c r="C14" s="8">
        <f>SUM(C6:C13)</f>
        <v>0</v>
      </c>
      <c r="D14" s="8">
        <f>SUM(D6:D13)</f>
        <v>3172264</v>
      </c>
    </row>
    <row r="15" spans="1:5" ht="18.75" x14ac:dyDescent="0.3">
      <c r="A15" s="2"/>
      <c r="B15" s="2"/>
      <c r="C15" s="2"/>
      <c r="D15" s="2"/>
      <c r="E15" s="3"/>
    </row>
    <row r="16" spans="1:5" ht="18.75" x14ac:dyDescent="0.3">
      <c r="A16" s="9" t="s">
        <v>27</v>
      </c>
      <c r="B16" s="10" t="s">
        <v>6</v>
      </c>
      <c r="C16" s="10" t="s">
        <v>7</v>
      </c>
      <c r="D16" s="9" t="s">
        <v>1</v>
      </c>
    </row>
    <row r="17" spans="1:4" x14ac:dyDescent="0.25">
      <c r="A17" s="6" t="s">
        <v>9</v>
      </c>
      <c r="B17" s="7">
        <v>210000</v>
      </c>
      <c r="C17" s="7"/>
      <c r="D17" s="7">
        <f>SUM(B17:C17)</f>
        <v>210000</v>
      </c>
    </row>
    <row r="18" spans="1:4" x14ac:dyDescent="0.25">
      <c r="A18" s="6" t="s">
        <v>10</v>
      </c>
      <c r="B18" s="7">
        <v>10000</v>
      </c>
      <c r="C18" s="7"/>
      <c r="D18" s="7">
        <f t="shared" ref="D18:D30" si="1">SUM(B18:C18)</f>
        <v>10000</v>
      </c>
    </row>
    <row r="19" spans="1:4" x14ac:dyDescent="0.25">
      <c r="A19" s="6" t="s">
        <v>11</v>
      </c>
      <c r="B19" s="7">
        <v>20000</v>
      </c>
      <c r="C19" s="7"/>
      <c r="D19" s="7">
        <f t="shared" si="1"/>
        <v>20000</v>
      </c>
    </row>
    <row r="20" spans="1:4" x14ac:dyDescent="0.25">
      <c r="A20" s="6"/>
      <c r="B20" s="7">
        <v>0</v>
      </c>
      <c r="C20" s="7"/>
      <c r="D20" s="7">
        <f t="shared" si="1"/>
        <v>0</v>
      </c>
    </row>
    <row r="21" spans="1:4" x14ac:dyDescent="0.25">
      <c r="A21" s="6" t="s">
        <v>40</v>
      </c>
      <c r="B21" s="7">
        <v>16000</v>
      </c>
      <c r="C21" s="7"/>
      <c r="D21" s="7">
        <f t="shared" si="1"/>
        <v>16000</v>
      </c>
    </row>
    <row r="22" spans="1:4" x14ac:dyDescent="0.25">
      <c r="A22" s="6" t="s">
        <v>12</v>
      </c>
      <c r="B22" s="7">
        <v>20000</v>
      </c>
      <c r="C22" s="7"/>
      <c r="D22" s="7">
        <f t="shared" si="1"/>
        <v>20000</v>
      </c>
    </row>
    <row r="23" spans="1:4" x14ac:dyDescent="0.25">
      <c r="A23" s="6" t="s">
        <v>41</v>
      </c>
      <c r="B23" s="7">
        <v>45000</v>
      </c>
      <c r="C23" s="7"/>
      <c r="D23" s="7">
        <f t="shared" si="1"/>
        <v>45000</v>
      </c>
    </row>
    <row r="24" spans="1:4" x14ac:dyDescent="0.25">
      <c r="A24" s="6" t="s">
        <v>13</v>
      </c>
      <c r="B24" s="7">
        <v>1000</v>
      </c>
      <c r="C24" s="7"/>
      <c r="D24" s="7">
        <f t="shared" si="1"/>
        <v>1000</v>
      </c>
    </row>
    <row r="25" spans="1:4" x14ac:dyDescent="0.25">
      <c r="A25" s="6" t="s">
        <v>14</v>
      </c>
      <c r="B25" s="7">
        <v>50000</v>
      </c>
      <c r="C25" s="7"/>
      <c r="D25" s="7">
        <f t="shared" si="1"/>
        <v>50000</v>
      </c>
    </row>
    <row r="26" spans="1:4" x14ac:dyDescent="0.25">
      <c r="A26" s="6" t="s">
        <v>15</v>
      </c>
      <c r="B26" s="7">
        <v>55000</v>
      </c>
      <c r="C26" s="7"/>
      <c r="D26" s="7">
        <f t="shared" si="1"/>
        <v>55000</v>
      </c>
    </row>
    <row r="27" spans="1:4" x14ac:dyDescent="0.25">
      <c r="A27" s="6" t="s">
        <v>31</v>
      </c>
      <c r="B27" s="7">
        <v>10000</v>
      </c>
      <c r="C27" s="7"/>
      <c r="D27" s="7">
        <f t="shared" si="1"/>
        <v>10000</v>
      </c>
    </row>
    <row r="28" spans="1:4" x14ac:dyDescent="0.25">
      <c r="A28" s="6" t="s">
        <v>42</v>
      </c>
      <c r="B28" s="7">
        <v>0</v>
      </c>
      <c r="C28" s="7"/>
      <c r="D28" s="7">
        <f t="shared" si="1"/>
        <v>0</v>
      </c>
    </row>
    <row r="29" spans="1:4" x14ac:dyDescent="0.25">
      <c r="A29" s="6" t="s">
        <v>53</v>
      </c>
      <c r="B29" s="7">
        <v>30000</v>
      </c>
      <c r="C29" s="7"/>
      <c r="D29" s="7">
        <f t="shared" si="1"/>
        <v>30000</v>
      </c>
    </row>
    <row r="30" spans="1:4" x14ac:dyDescent="0.25">
      <c r="A30" s="6"/>
      <c r="B30" s="7"/>
      <c r="C30" s="7"/>
      <c r="D30" s="7">
        <f t="shared" si="1"/>
        <v>0</v>
      </c>
    </row>
    <row r="31" spans="1:4" ht="18.75" x14ac:dyDescent="0.3">
      <c r="A31" s="9" t="s">
        <v>17</v>
      </c>
      <c r="B31" s="11">
        <f>SUM(B17:B30)</f>
        <v>467000</v>
      </c>
      <c r="C31" s="11">
        <f t="shared" ref="C31:D31" si="2">SUM(C17:C30)</f>
        <v>0</v>
      </c>
      <c r="D31" s="11">
        <f t="shared" si="2"/>
        <v>467000</v>
      </c>
    </row>
    <row r="32" spans="1:4" x14ac:dyDescent="0.25">
      <c r="A32" s="6" t="s">
        <v>16</v>
      </c>
      <c r="B32" s="7">
        <v>2000</v>
      </c>
      <c r="C32" s="12"/>
      <c r="D32" s="7">
        <f>SUM(B32:C32)</f>
        <v>2000</v>
      </c>
    </row>
    <row r="33" spans="1:4" x14ac:dyDescent="0.25">
      <c r="A33" s="6" t="s">
        <v>44</v>
      </c>
      <c r="B33" s="7">
        <v>40000</v>
      </c>
      <c r="C33" s="12"/>
      <c r="D33" s="7">
        <f t="shared" ref="D33:D42" si="3">SUM(B33:C33)</f>
        <v>40000</v>
      </c>
    </row>
    <row r="34" spans="1:4" x14ac:dyDescent="0.25">
      <c r="A34" s="6" t="s">
        <v>18</v>
      </c>
      <c r="B34" s="7">
        <v>3000</v>
      </c>
      <c r="C34" s="12"/>
      <c r="D34" s="7">
        <f t="shared" si="3"/>
        <v>3000</v>
      </c>
    </row>
    <row r="35" spans="1:4" x14ac:dyDescent="0.25">
      <c r="A35" s="6" t="s">
        <v>19</v>
      </c>
      <c r="B35" s="7">
        <v>18000</v>
      </c>
      <c r="C35" s="12"/>
      <c r="D35" s="7">
        <f t="shared" si="3"/>
        <v>18000</v>
      </c>
    </row>
    <row r="36" spans="1:4" x14ac:dyDescent="0.25">
      <c r="A36" s="6" t="s">
        <v>20</v>
      </c>
      <c r="B36" s="7">
        <v>1000</v>
      </c>
      <c r="C36" s="12"/>
      <c r="D36" s="7">
        <f t="shared" si="3"/>
        <v>1000</v>
      </c>
    </row>
    <row r="37" spans="1:4" x14ac:dyDescent="0.25">
      <c r="A37" s="6" t="s">
        <v>21</v>
      </c>
      <c r="B37" s="7">
        <v>10000</v>
      </c>
      <c r="C37" s="12"/>
      <c r="D37" s="7">
        <f t="shared" si="3"/>
        <v>10000</v>
      </c>
    </row>
    <row r="38" spans="1:4" x14ac:dyDescent="0.25">
      <c r="A38" s="6" t="s">
        <v>22</v>
      </c>
      <c r="B38" s="7">
        <v>90000</v>
      </c>
      <c r="C38" s="12"/>
      <c r="D38" s="7">
        <f t="shared" si="3"/>
        <v>90000</v>
      </c>
    </row>
    <row r="39" spans="1:4" x14ac:dyDescent="0.25">
      <c r="A39" s="6" t="s">
        <v>23</v>
      </c>
      <c r="B39" s="7">
        <v>15000</v>
      </c>
      <c r="C39" s="12"/>
      <c r="D39" s="7">
        <f t="shared" si="3"/>
        <v>15000</v>
      </c>
    </row>
    <row r="40" spans="1:4" x14ac:dyDescent="0.25">
      <c r="A40" s="6" t="s">
        <v>47</v>
      </c>
      <c r="B40" s="7">
        <v>7000</v>
      </c>
      <c r="C40" s="12"/>
      <c r="D40" s="7">
        <f t="shared" si="3"/>
        <v>7000</v>
      </c>
    </row>
    <row r="41" spans="1:4" x14ac:dyDescent="0.25">
      <c r="A41" s="6" t="s">
        <v>45</v>
      </c>
      <c r="B41" s="7">
        <v>5000</v>
      </c>
      <c r="C41" s="12"/>
      <c r="D41" s="7">
        <f t="shared" si="3"/>
        <v>5000</v>
      </c>
    </row>
    <row r="42" spans="1:4" x14ac:dyDescent="0.25">
      <c r="A42" s="6" t="s">
        <v>46</v>
      </c>
      <c r="B42" s="7">
        <v>10000</v>
      </c>
      <c r="C42" s="12"/>
      <c r="D42" s="7">
        <f t="shared" si="3"/>
        <v>10000</v>
      </c>
    </row>
    <row r="43" spans="1:4" ht="18.75" x14ac:dyDescent="0.3">
      <c r="A43" s="9" t="s">
        <v>24</v>
      </c>
      <c r="B43" s="11">
        <f>SUM(B32:B42)</f>
        <v>201000</v>
      </c>
      <c r="C43" s="11">
        <f>SUM(C32:C42)</f>
        <v>0</v>
      </c>
      <c r="D43" s="11">
        <f>SUM(D32:D42)</f>
        <v>201000</v>
      </c>
    </row>
    <row r="44" spans="1:4" x14ac:dyDescent="0.25">
      <c r="A44" s="6" t="s">
        <v>48</v>
      </c>
      <c r="B44" s="21">
        <v>7000</v>
      </c>
      <c r="C44" s="20"/>
      <c r="D44" s="7">
        <f>SUM(B44:C44)</f>
        <v>7000</v>
      </c>
    </row>
    <row r="45" spans="1:4" x14ac:dyDescent="0.25">
      <c r="A45" s="6" t="s">
        <v>59</v>
      </c>
      <c r="B45" s="21">
        <v>120264</v>
      </c>
      <c r="C45" s="20"/>
      <c r="D45" s="7">
        <f t="shared" ref="D45:D46" si="4">SUM(B45:C45)</f>
        <v>120264</v>
      </c>
    </row>
    <row r="46" spans="1:4" x14ac:dyDescent="0.25">
      <c r="A46" s="6"/>
      <c r="B46" s="20"/>
      <c r="C46" s="20"/>
      <c r="D46" s="7">
        <f t="shared" si="4"/>
        <v>0</v>
      </c>
    </row>
    <row r="47" spans="1:4" ht="18.75" x14ac:dyDescent="0.3">
      <c r="A47" s="9" t="s">
        <v>28</v>
      </c>
      <c r="B47" s="11">
        <f>SUM(B44:B46)</f>
        <v>127264</v>
      </c>
      <c r="C47" s="11">
        <f>SUM(C44:C46)</f>
        <v>0</v>
      </c>
      <c r="D47" s="11">
        <f>SUM(D44:D46)</f>
        <v>127264</v>
      </c>
    </row>
    <row r="48" spans="1:4" x14ac:dyDescent="0.25">
      <c r="A48" s="6" t="s">
        <v>55</v>
      </c>
      <c r="B48" s="21">
        <v>1750000</v>
      </c>
      <c r="C48" s="21">
        <v>0</v>
      </c>
      <c r="D48" s="7">
        <f>SUM(B48:C48)</f>
        <v>1750000</v>
      </c>
    </row>
    <row r="49" spans="1:4" x14ac:dyDescent="0.25">
      <c r="A49" s="6" t="s">
        <v>56</v>
      </c>
      <c r="B49" s="21">
        <v>592000</v>
      </c>
      <c r="C49" s="21">
        <v>0</v>
      </c>
      <c r="D49" s="7">
        <f t="shared" ref="D49:D51" si="5">SUM(B49:C49)</f>
        <v>592000</v>
      </c>
    </row>
    <row r="50" spans="1:4" x14ac:dyDescent="0.25">
      <c r="A50" s="6" t="s">
        <v>60</v>
      </c>
      <c r="B50" s="21">
        <v>10000</v>
      </c>
      <c r="C50" s="21"/>
      <c r="D50" s="7">
        <f>B50+C50</f>
        <v>10000</v>
      </c>
    </row>
    <row r="51" spans="1:4" x14ac:dyDescent="0.25">
      <c r="A51" s="6" t="s">
        <v>57</v>
      </c>
      <c r="B51" s="21">
        <v>25000</v>
      </c>
      <c r="C51" s="21">
        <v>0</v>
      </c>
      <c r="D51" s="7">
        <f t="shared" si="5"/>
        <v>25000</v>
      </c>
    </row>
    <row r="52" spans="1:4" ht="18.75" x14ac:dyDescent="0.3">
      <c r="A52" s="9" t="s">
        <v>30</v>
      </c>
      <c r="B52" s="11">
        <f>SUM(B48:B51)</f>
        <v>2377000</v>
      </c>
      <c r="C52" s="11">
        <f>SUM(C48:C51)</f>
        <v>0</v>
      </c>
      <c r="D52" s="11">
        <f>SUM(D48:D51)</f>
        <v>2377000</v>
      </c>
    </row>
    <row r="53" spans="1:4" ht="18.75" x14ac:dyDescent="0.3">
      <c r="A53" s="9" t="s">
        <v>29</v>
      </c>
      <c r="B53" s="11">
        <f>B31+B43+B47+B52</f>
        <v>3172264</v>
      </c>
      <c r="C53" s="11">
        <f>C31+C43+C47+C52</f>
        <v>0</v>
      </c>
      <c r="D53" s="11">
        <f>D31+D43+D47+D52</f>
        <v>3172264</v>
      </c>
    </row>
    <row r="54" spans="1:4" ht="18.75" x14ac:dyDescent="0.3">
      <c r="A54" s="2"/>
      <c r="B54" s="13"/>
      <c r="C54" s="13"/>
      <c r="D54" s="13"/>
    </row>
    <row r="55" spans="1:4" ht="23.25" x14ac:dyDescent="0.35">
      <c r="A55" s="14" t="s">
        <v>43</v>
      </c>
      <c r="B55" s="15">
        <f>B14-B53</f>
        <v>0</v>
      </c>
      <c r="C55" s="15">
        <f>C14-C53</f>
        <v>0</v>
      </c>
      <c r="D55" s="15">
        <f>D14-D53</f>
        <v>0</v>
      </c>
    </row>
    <row r="58" spans="1:4" x14ac:dyDescent="0.25">
      <c r="A58" t="s">
        <v>62</v>
      </c>
    </row>
    <row r="59" spans="1:4" ht="15" customHeight="1" x14ac:dyDescent="0.25"/>
    <row r="60" spans="1:4" x14ac:dyDescent="0.25">
      <c r="A60" t="s">
        <v>49</v>
      </c>
    </row>
    <row r="61" spans="1:4" x14ac:dyDescent="0.25">
      <c r="A61" t="s">
        <v>50</v>
      </c>
    </row>
  </sheetData>
  <mergeCells count="1">
    <mergeCell ref="A2:D2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FB527-ACBD-486C-9A9A-B88AC374A340}">
  <dimension ref="A2:E57"/>
  <sheetViews>
    <sheetView zoomScaleNormal="100" workbookViewId="0">
      <selection activeCell="J14" sqref="J14"/>
    </sheetView>
  </sheetViews>
  <sheetFormatPr defaultRowHeight="15" x14ac:dyDescent="0.25"/>
  <cols>
    <col min="1" max="1" width="39.7109375" customWidth="1"/>
    <col min="2" max="2" width="21.42578125" customWidth="1"/>
    <col min="3" max="3" width="20.7109375" customWidth="1"/>
    <col min="4" max="4" width="18.7109375" customWidth="1"/>
  </cols>
  <sheetData>
    <row r="2" spans="1:5" ht="21" x14ac:dyDescent="0.35">
      <c r="A2" s="23" t="s">
        <v>61</v>
      </c>
      <c r="B2" s="23"/>
      <c r="C2" s="23"/>
      <c r="D2" s="23"/>
    </row>
    <row r="3" spans="1:5" ht="21" x14ac:dyDescent="0.35">
      <c r="A3" s="1"/>
      <c r="B3" s="1"/>
      <c r="C3" s="1"/>
      <c r="D3" s="1"/>
    </row>
    <row r="4" spans="1:5" ht="21" x14ac:dyDescent="0.35">
      <c r="A4" s="1"/>
      <c r="B4" s="1"/>
      <c r="C4" s="1"/>
      <c r="D4" s="1"/>
    </row>
    <row r="5" spans="1:5" ht="18.75" x14ac:dyDescent="0.3">
      <c r="A5" s="4" t="s">
        <v>0</v>
      </c>
      <c r="B5" s="5" t="s">
        <v>6</v>
      </c>
      <c r="C5" s="5" t="s">
        <v>7</v>
      </c>
      <c r="D5" s="4" t="s">
        <v>1</v>
      </c>
    </row>
    <row r="6" spans="1:5" x14ac:dyDescent="0.25">
      <c r="A6" s="18" t="s">
        <v>33</v>
      </c>
      <c r="B6" s="7">
        <f>'2025 podrobně'!B6</f>
        <v>430000</v>
      </c>
      <c r="C6" s="7"/>
      <c r="D6" s="7">
        <f>SUM(B6:C6)</f>
        <v>430000</v>
      </c>
    </row>
    <row r="7" spans="1:5" x14ac:dyDescent="0.25">
      <c r="A7" s="18" t="s">
        <v>54</v>
      </c>
      <c r="B7" s="7">
        <f>'2025 podrobně'!B8</f>
        <v>210000</v>
      </c>
      <c r="C7" s="7"/>
      <c r="D7" s="7">
        <f t="shared" ref="D7:D13" si="0">SUM(B7:C7)</f>
        <v>210000</v>
      </c>
    </row>
    <row r="8" spans="1:5" x14ac:dyDescent="0.25">
      <c r="A8" s="18" t="s">
        <v>25</v>
      </c>
      <c r="B8" s="7">
        <f>'2025 podrobně'!B7</f>
        <v>35000</v>
      </c>
      <c r="C8" s="7"/>
      <c r="D8" s="7">
        <f>SUM(B8:C8)</f>
        <v>35000</v>
      </c>
    </row>
    <row r="9" spans="1:5" x14ac:dyDescent="0.25">
      <c r="A9" s="18" t="s">
        <v>8</v>
      </c>
      <c r="B9" s="7">
        <f>'2025 podrobně'!B9</f>
        <v>0</v>
      </c>
      <c r="C9" s="7"/>
      <c r="D9" s="7">
        <f t="shared" si="0"/>
        <v>0</v>
      </c>
    </row>
    <row r="10" spans="1:5" x14ac:dyDescent="0.25">
      <c r="A10" s="18" t="s">
        <v>58</v>
      </c>
      <c r="B10" s="7">
        <f>'2025 podrobně'!B10</f>
        <v>120264</v>
      </c>
      <c r="C10" s="7"/>
      <c r="D10" s="7">
        <v>120264</v>
      </c>
    </row>
    <row r="11" spans="1:5" x14ac:dyDescent="0.25">
      <c r="A11" s="18" t="s">
        <v>34</v>
      </c>
      <c r="B11" s="7">
        <f>'2025 podrobně'!B11</f>
        <v>2377000</v>
      </c>
      <c r="C11" s="7"/>
      <c r="D11" s="7">
        <f t="shared" si="0"/>
        <v>2377000</v>
      </c>
    </row>
    <row r="12" spans="1:5" x14ac:dyDescent="0.25">
      <c r="A12" s="18" t="s">
        <v>5</v>
      </c>
      <c r="B12" s="7"/>
      <c r="C12" s="7"/>
      <c r="D12" s="7">
        <f t="shared" si="0"/>
        <v>0</v>
      </c>
    </row>
    <row r="13" spans="1:5" x14ac:dyDescent="0.25">
      <c r="A13" s="18" t="s">
        <v>26</v>
      </c>
      <c r="B13" s="7">
        <f>'2025 podrobně'!B13</f>
        <v>0</v>
      </c>
      <c r="C13" s="7"/>
      <c r="D13" s="7">
        <f t="shared" si="0"/>
        <v>0</v>
      </c>
    </row>
    <row r="14" spans="1:5" ht="18.75" x14ac:dyDescent="0.3">
      <c r="A14" s="4" t="s">
        <v>4</v>
      </c>
      <c r="B14" s="8">
        <f>SUM(B6:B13)</f>
        <v>3172264</v>
      </c>
      <c r="C14" s="8">
        <f>SUM(C6:C13)</f>
        <v>0</v>
      </c>
      <c r="D14" s="8">
        <f>D6+D7+D8+D9+D11+D12+D13+D10</f>
        <v>3172264</v>
      </c>
    </row>
    <row r="15" spans="1:5" ht="18.75" x14ac:dyDescent="0.3">
      <c r="A15" s="2"/>
      <c r="B15" s="2"/>
      <c r="C15" s="2"/>
      <c r="D15" s="2"/>
      <c r="E15" s="3"/>
    </row>
    <row r="16" spans="1:5" ht="18.75" x14ac:dyDescent="0.3">
      <c r="A16" s="9" t="s">
        <v>27</v>
      </c>
      <c r="B16" s="10" t="s">
        <v>6</v>
      </c>
      <c r="C16" s="10" t="s">
        <v>7</v>
      </c>
      <c r="D16" s="9" t="s">
        <v>1</v>
      </c>
    </row>
    <row r="17" spans="1:4" x14ac:dyDescent="0.25">
      <c r="A17" s="17" t="s">
        <v>38</v>
      </c>
      <c r="B17" s="16">
        <f>'2025 podrobně'!B31</f>
        <v>467000</v>
      </c>
      <c r="C17" s="16"/>
      <c r="D17" s="16">
        <f>SUM(B17:C17)</f>
        <v>467000</v>
      </c>
    </row>
    <row r="18" spans="1:4" x14ac:dyDescent="0.25">
      <c r="A18" s="17" t="s">
        <v>35</v>
      </c>
      <c r="B18" s="16">
        <f>'2025 podrobně'!B43</f>
        <v>201000</v>
      </c>
      <c r="C18" s="16"/>
      <c r="D18" s="16">
        <f t="shared" ref="D18:D20" si="1">SUM(B18:C18)</f>
        <v>201000</v>
      </c>
    </row>
    <row r="19" spans="1:4" x14ac:dyDescent="0.25">
      <c r="A19" s="17" t="s">
        <v>36</v>
      </c>
      <c r="B19" s="16">
        <f>'2025 podrobně'!B47</f>
        <v>127264</v>
      </c>
      <c r="C19" s="16"/>
      <c r="D19" s="16">
        <f t="shared" si="1"/>
        <v>127264</v>
      </c>
    </row>
    <row r="20" spans="1:4" x14ac:dyDescent="0.25">
      <c r="A20" s="17" t="s">
        <v>37</v>
      </c>
      <c r="B20" s="16">
        <f>'2025 podrobně'!B52</f>
        <v>2377000</v>
      </c>
      <c r="C20" s="16"/>
      <c r="D20" s="16">
        <f t="shared" si="1"/>
        <v>2377000</v>
      </c>
    </row>
    <row r="21" spans="1:4" ht="18.75" x14ac:dyDescent="0.3">
      <c r="A21" s="9" t="s">
        <v>29</v>
      </c>
      <c r="B21" s="11">
        <f>B17+B18+B19+B20</f>
        <v>3172264</v>
      </c>
      <c r="C21" s="11">
        <f>C17+C18+C19+C20</f>
        <v>0</v>
      </c>
      <c r="D21" s="11">
        <f>D17+D18+D19+D20</f>
        <v>3172264</v>
      </c>
    </row>
    <row r="22" spans="1:4" ht="18.75" x14ac:dyDescent="0.3">
      <c r="A22" s="2"/>
      <c r="B22" s="13"/>
      <c r="C22" s="13"/>
      <c r="D22" s="13"/>
    </row>
    <row r="23" spans="1:4" ht="23.25" x14ac:dyDescent="0.35">
      <c r="A23" s="14" t="s">
        <v>43</v>
      </c>
      <c r="B23" s="15">
        <f>B14-B21</f>
        <v>0</v>
      </c>
      <c r="C23" s="15">
        <f>C14-C21</f>
        <v>0</v>
      </c>
      <c r="D23" s="15">
        <f>D14-D21</f>
        <v>0</v>
      </c>
    </row>
    <row r="26" spans="1:4" x14ac:dyDescent="0.25">
      <c r="A26" t="s">
        <v>62</v>
      </c>
    </row>
    <row r="28" spans="1:4" x14ac:dyDescent="0.25">
      <c r="A28" t="s">
        <v>49</v>
      </c>
    </row>
    <row r="29" spans="1:4" x14ac:dyDescent="0.25">
      <c r="A29" t="s">
        <v>50</v>
      </c>
    </row>
    <row r="57" ht="15" customHeight="1" x14ac:dyDescent="0.25"/>
  </sheetData>
  <mergeCells count="1">
    <mergeCell ref="A2:D2"/>
  </mergeCells>
  <pageMargins left="0.7" right="0.7" top="0.78740157499999996" bottom="0.78740157499999996" header="0.3" footer="0.3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77DDE-2A2D-42CD-92ED-CF68F6A5B36D}">
  <dimension ref="A2:E55"/>
  <sheetViews>
    <sheetView zoomScaleNormal="100" workbookViewId="0">
      <selection activeCell="C13" sqref="C13"/>
    </sheetView>
  </sheetViews>
  <sheetFormatPr defaultRowHeight="15" x14ac:dyDescent="0.25"/>
  <cols>
    <col min="1" max="1" width="40.28515625" customWidth="1"/>
    <col min="2" max="2" width="21.42578125" customWidth="1"/>
    <col min="3" max="3" width="20.7109375" customWidth="1"/>
    <col min="4" max="4" width="18.7109375" customWidth="1"/>
  </cols>
  <sheetData>
    <row r="2" spans="1:5" ht="21" x14ac:dyDescent="0.35">
      <c r="A2" s="22" t="s">
        <v>63</v>
      </c>
      <c r="B2" s="22"/>
      <c r="C2" s="22"/>
      <c r="D2" s="22"/>
    </row>
    <row r="3" spans="1:5" ht="21" x14ac:dyDescent="0.35">
      <c r="A3" s="1"/>
      <c r="B3" s="1"/>
      <c r="C3" s="1"/>
      <c r="D3" s="1"/>
    </row>
    <row r="4" spans="1:5" ht="21" x14ac:dyDescent="0.35">
      <c r="A4" s="1"/>
      <c r="B4" s="1"/>
      <c r="C4" s="1"/>
      <c r="D4" s="1"/>
    </row>
    <row r="5" spans="1:5" ht="18.75" x14ac:dyDescent="0.3">
      <c r="A5" s="4" t="s">
        <v>0</v>
      </c>
      <c r="B5" s="5">
        <v>2027</v>
      </c>
      <c r="C5" s="5">
        <v>2028</v>
      </c>
      <c r="D5" s="2"/>
    </row>
    <row r="6" spans="1:5" x14ac:dyDescent="0.25">
      <c r="A6" s="18" t="s">
        <v>33</v>
      </c>
      <c r="B6" s="7">
        <v>450000</v>
      </c>
      <c r="C6" s="7">
        <v>470000</v>
      </c>
      <c r="D6" s="19"/>
    </row>
    <row r="7" spans="1:5" x14ac:dyDescent="0.25">
      <c r="A7" s="18" t="s">
        <v>39</v>
      </c>
      <c r="B7" s="7">
        <v>365000</v>
      </c>
      <c r="C7" s="7">
        <v>377000</v>
      </c>
      <c r="D7" s="19"/>
    </row>
    <row r="8" spans="1:5" x14ac:dyDescent="0.25">
      <c r="A8" s="18" t="s">
        <v>34</v>
      </c>
      <c r="B8" s="7">
        <v>2500000</v>
      </c>
      <c r="C8" s="7">
        <v>2625000</v>
      </c>
      <c r="D8" s="19"/>
    </row>
    <row r="9" spans="1:5" ht="18.75" x14ac:dyDescent="0.3">
      <c r="A9" s="4" t="s">
        <v>4</v>
      </c>
      <c r="B9" s="8">
        <f>SUM(B6:B8)</f>
        <v>3315000</v>
      </c>
      <c r="C9" s="8">
        <f>SUM(C6:C8)</f>
        <v>3472000</v>
      </c>
      <c r="D9" s="13"/>
    </row>
    <row r="10" spans="1:5" ht="18.75" x14ac:dyDescent="0.3">
      <c r="A10" s="2"/>
      <c r="B10" s="2"/>
      <c r="C10" s="2"/>
      <c r="D10" s="2"/>
    </row>
    <row r="11" spans="1:5" ht="18.75" x14ac:dyDescent="0.3">
      <c r="A11" s="9" t="s">
        <v>27</v>
      </c>
      <c r="B11" s="10">
        <v>2027</v>
      </c>
      <c r="C11" s="10">
        <v>2028</v>
      </c>
      <c r="D11" s="2"/>
    </row>
    <row r="12" spans="1:5" x14ac:dyDescent="0.25">
      <c r="A12" s="17" t="s">
        <v>51</v>
      </c>
      <c r="B12" s="16">
        <v>735000</v>
      </c>
      <c r="C12" s="16">
        <v>766000</v>
      </c>
      <c r="D12" s="19"/>
    </row>
    <row r="13" spans="1:5" x14ac:dyDescent="0.25">
      <c r="A13" s="17" t="s">
        <v>46</v>
      </c>
      <c r="B13" s="16">
        <v>80000</v>
      </c>
      <c r="C13" s="16">
        <v>81000</v>
      </c>
      <c r="D13" s="19"/>
      <c r="E13" s="3"/>
    </row>
    <row r="14" spans="1:5" x14ac:dyDescent="0.25">
      <c r="A14" s="17" t="s">
        <v>37</v>
      </c>
      <c r="B14" s="16">
        <v>2500000</v>
      </c>
      <c r="C14" s="16">
        <v>2625000</v>
      </c>
      <c r="D14" s="19"/>
    </row>
    <row r="15" spans="1:5" ht="18.75" x14ac:dyDescent="0.3">
      <c r="A15" s="9" t="s">
        <v>29</v>
      </c>
      <c r="B15" s="11">
        <f>SUM(B12:B14)</f>
        <v>3315000</v>
      </c>
      <c r="C15" s="11">
        <f>SUM(C12:C14)</f>
        <v>3472000</v>
      </c>
      <c r="D15" s="13"/>
    </row>
    <row r="16" spans="1:5" ht="18.75" x14ac:dyDescent="0.3">
      <c r="A16" s="2"/>
      <c r="B16" s="13"/>
      <c r="C16" s="13"/>
      <c r="D16" s="13"/>
    </row>
    <row r="17" spans="1:4" ht="23.25" x14ac:dyDescent="0.35">
      <c r="A17" s="14" t="s">
        <v>3</v>
      </c>
      <c r="B17" s="15">
        <f>B15</f>
        <v>3315000</v>
      </c>
      <c r="C17" s="15">
        <f t="shared" ref="C17" si="0">C15</f>
        <v>3472000</v>
      </c>
      <c r="D17" s="13"/>
    </row>
    <row r="18" spans="1:4" x14ac:dyDescent="0.25">
      <c r="D18" s="3"/>
    </row>
    <row r="20" spans="1:4" x14ac:dyDescent="0.25">
      <c r="A20" t="s">
        <v>62</v>
      </c>
    </row>
    <row r="22" spans="1:4" x14ac:dyDescent="0.25">
      <c r="A22" t="s">
        <v>49</v>
      </c>
    </row>
    <row r="23" spans="1:4" x14ac:dyDescent="0.25">
      <c r="A23" t="s">
        <v>50</v>
      </c>
    </row>
    <row r="55" ht="15" customHeight="1" x14ac:dyDescent="0.25"/>
  </sheetData>
  <mergeCells count="1">
    <mergeCell ref="A2:D2"/>
  </mergeCells>
  <pageMargins left="0.7" right="0.7" top="0.78740157499999996" bottom="0.78740157499999996" header="0.3" footer="0.3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2025 podrobně</vt:lpstr>
      <vt:lpstr>2025 zkrácený</vt:lpstr>
      <vt:lpstr>výhled 26-27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Hanke, Robert</dc:creator>
  <cp:lastModifiedBy>msll@outlook.cz</cp:lastModifiedBy>
  <cp:lastPrinted>2017-11-15T08:53:56Z</cp:lastPrinted>
  <dcterms:created xsi:type="dcterms:W3CDTF">2017-10-20T09:19:18Z</dcterms:created>
  <dcterms:modified xsi:type="dcterms:W3CDTF">2026-05-01T06:56:40Z</dcterms:modified>
</cp:coreProperties>
</file>